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520" windowHeight="640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H12" i="1"/>
  <c r="F12"/>
  <c r="G12" s="1"/>
  <c r="J12" s="1"/>
  <c r="I12"/>
  <c r="I48"/>
  <c r="I47"/>
  <c r="F48"/>
  <c r="G48" s="1"/>
  <c r="F47"/>
  <c r="G47" s="1"/>
  <c r="I41"/>
  <c r="I42"/>
  <c r="I43"/>
  <c r="I44"/>
  <c r="I40"/>
  <c r="F41"/>
  <c r="G41" s="1"/>
  <c r="F42"/>
  <c r="G42" s="1"/>
  <c r="F43"/>
  <c r="G43" s="1"/>
  <c r="F44"/>
  <c r="G44" s="1"/>
  <c r="F40"/>
  <c r="G40" s="1"/>
  <c r="F37"/>
  <c r="G37" s="1"/>
  <c r="J37" s="1"/>
  <c r="I37"/>
  <c r="I36"/>
  <c r="F36"/>
  <c r="G36" s="1"/>
  <c r="F19"/>
  <c r="G19" s="1"/>
  <c r="J19" s="1"/>
  <c r="I19"/>
  <c r="F18"/>
  <c r="G18" s="1"/>
  <c r="J18" s="1"/>
  <c r="I18"/>
  <c r="F6"/>
  <c r="G6" s="1"/>
  <c r="J6" s="1"/>
  <c r="I6"/>
  <c r="H9" i="5"/>
  <c r="E9"/>
  <c r="F9" s="1"/>
  <c r="H8"/>
  <c r="E8"/>
  <c r="F8" s="1"/>
  <c r="H7"/>
  <c r="E7"/>
  <c r="F7" s="1"/>
  <c r="H6"/>
  <c r="F6"/>
  <c r="I6" s="1"/>
  <c r="E6"/>
  <c r="H5"/>
  <c r="E5"/>
  <c r="F5" s="1"/>
  <c r="H4"/>
  <c r="E4"/>
  <c r="F4" s="1"/>
  <c r="I4" s="1"/>
  <c r="H3"/>
  <c r="E3"/>
  <c r="F3" s="1"/>
  <c r="H16"/>
  <c r="E16"/>
  <c r="F16" s="1"/>
  <c r="H15"/>
  <c r="E15"/>
  <c r="F15" s="1"/>
  <c r="H14"/>
  <c r="E14"/>
  <c r="F14" s="1"/>
  <c r="H13"/>
  <c r="E13"/>
  <c r="F13" s="1"/>
  <c r="H12"/>
  <c r="E12"/>
  <c r="F12" s="1"/>
  <c r="H11"/>
  <c r="E11"/>
  <c r="F11" s="1"/>
  <c r="H10"/>
  <c r="E10"/>
  <c r="F10" s="1"/>
  <c r="F30" i="1"/>
  <c r="F31"/>
  <c r="F32"/>
  <c r="F33"/>
  <c r="F34"/>
  <c r="F35"/>
  <c r="F38"/>
  <c r="G38" s="1"/>
  <c r="J38" s="1"/>
  <c r="I30"/>
  <c r="I31"/>
  <c r="I32"/>
  <c r="I33"/>
  <c r="I34"/>
  <c r="I35"/>
  <c r="G31"/>
  <c r="H31" s="1"/>
  <c r="G32"/>
  <c r="H32" s="1"/>
  <c r="G33"/>
  <c r="H33" s="1"/>
  <c r="G34"/>
  <c r="H34" s="1"/>
  <c r="G35"/>
  <c r="H35" s="1"/>
  <c r="G30"/>
  <c r="H30" s="1"/>
  <c r="F14"/>
  <c r="G14" s="1"/>
  <c r="J14" s="1"/>
  <c r="I14"/>
  <c r="F9"/>
  <c r="G9" s="1"/>
  <c r="J9" s="1"/>
  <c r="I9"/>
  <c r="E6" i="2"/>
  <c r="E7"/>
  <c r="E8"/>
  <c r="E9"/>
  <c r="E5"/>
  <c r="E4"/>
  <c r="D4"/>
  <c r="I7" i="1"/>
  <c r="I8"/>
  <c r="I10"/>
  <c r="I11"/>
  <c r="I13"/>
  <c r="I15"/>
  <c r="I16"/>
  <c r="I17"/>
  <c r="I20"/>
  <c r="I21"/>
  <c r="I22"/>
  <c r="I23"/>
  <c r="I24"/>
  <c r="I25"/>
  <c r="I26"/>
  <c r="I27"/>
  <c r="I28"/>
  <c r="I29"/>
  <c r="I38"/>
  <c r="F7"/>
  <c r="G7" s="1"/>
  <c r="F8"/>
  <c r="G8" s="1"/>
  <c r="F10"/>
  <c r="G10" s="1"/>
  <c r="F11"/>
  <c r="G11" s="1"/>
  <c r="F13"/>
  <c r="G13" s="1"/>
  <c r="F15"/>
  <c r="G15" s="1"/>
  <c r="H15" s="1"/>
  <c r="F16"/>
  <c r="G16" s="1"/>
  <c r="F17"/>
  <c r="G17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H48" l="1"/>
  <c r="J48"/>
  <c r="J47"/>
  <c r="H47"/>
  <c r="J44"/>
  <c r="H44"/>
  <c r="J40"/>
  <c r="H40"/>
  <c r="J41"/>
  <c r="H41"/>
  <c r="J43"/>
  <c r="H43"/>
  <c r="J42"/>
  <c r="H42"/>
  <c r="H37"/>
  <c r="H19"/>
  <c r="H18"/>
  <c r="J36"/>
  <c r="H36"/>
  <c r="J35"/>
  <c r="J33"/>
  <c r="J31"/>
  <c r="H6"/>
  <c r="H14"/>
  <c r="J34"/>
  <c r="J32"/>
  <c r="J30"/>
  <c r="I5" i="5"/>
  <c r="I3"/>
  <c r="I7"/>
  <c r="I8"/>
  <c r="I9"/>
  <c r="I10"/>
  <c r="I11"/>
  <c r="I12"/>
  <c r="I13"/>
  <c r="I14"/>
  <c r="I15"/>
  <c r="I16"/>
  <c r="H9" i="1"/>
  <c r="H24"/>
  <c r="J24"/>
  <c r="H22"/>
  <c r="J22"/>
  <c r="H20"/>
  <c r="J20"/>
  <c r="H16"/>
  <c r="J16"/>
  <c r="H13"/>
  <c r="J13"/>
  <c r="H10"/>
  <c r="J10"/>
  <c r="H7"/>
  <c r="J7"/>
  <c r="H38"/>
  <c r="H28"/>
  <c r="J28"/>
  <c r="H26"/>
  <c r="J26"/>
  <c r="J29"/>
  <c r="H29"/>
  <c r="J27"/>
  <c r="H27"/>
  <c r="J25"/>
  <c r="H25"/>
  <c r="J23"/>
  <c r="H23"/>
  <c r="J21"/>
  <c r="H21"/>
  <c r="J17"/>
  <c r="H17"/>
  <c r="J15"/>
  <c r="J11"/>
  <c r="H11"/>
  <c r="J8"/>
  <c r="H8"/>
</calcChain>
</file>

<file path=xl/sharedStrings.xml><?xml version="1.0" encoding="utf-8"?>
<sst xmlns="http://schemas.openxmlformats.org/spreadsheetml/2006/main" count="93" uniqueCount="43">
  <si>
    <t>Ширина,мм</t>
  </si>
  <si>
    <t>Толщина, мм</t>
  </si>
  <si>
    <t>Длина, м</t>
  </si>
  <si>
    <t>Цена за 1 м³, руб</t>
  </si>
  <si>
    <t xml:space="preserve">Объем доски, м³ </t>
  </si>
  <si>
    <t>Штук в 1 м³</t>
  </si>
  <si>
    <t>Цена за шт, руб</t>
  </si>
  <si>
    <t>S покрытия 1-ой доски, м²</t>
  </si>
  <si>
    <t>ВАГОНКА</t>
  </si>
  <si>
    <t>1 сорт</t>
  </si>
  <si>
    <t>2 сорт</t>
  </si>
  <si>
    <t>Осина</t>
  </si>
  <si>
    <t>БЛОК-ХАУС</t>
  </si>
  <si>
    <t>ДОСКА ПОЛОВАЯ ШПУНТОВАННАЯ</t>
  </si>
  <si>
    <t>ОКЛАДКА</t>
  </si>
  <si>
    <t> 19,5 р./м</t>
  </si>
  <si>
    <t>ПЛИНТУС</t>
  </si>
  <si>
    <t xml:space="preserve">S покрытия 
1 м³досок, м²
</t>
  </si>
  <si>
    <r>
      <t>Утверждаю 
Директор ООО «ПСТК
________В.В. Медведев
«</t>
    </r>
    <r>
      <rPr>
        <u/>
        <sz val="11"/>
        <color theme="1"/>
        <rFont val="Times New Roman"/>
        <family val="1"/>
        <charset val="204"/>
      </rPr>
      <t>11</t>
    </r>
    <r>
      <rPr>
        <sz val="11"/>
        <color theme="1"/>
        <rFont val="Times New Roman"/>
        <family val="1"/>
        <charset val="204"/>
      </rPr>
      <t>»___</t>
    </r>
    <r>
      <rPr>
        <u/>
        <sz val="11"/>
        <color theme="1"/>
        <rFont val="Times New Roman"/>
        <family val="1"/>
        <charset val="204"/>
      </rPr>
      <t xml:space="preserve"> июля </t>
    </r>
    <r>
      <rPr>
        <sz val="11"/>
        <color theme="1"/>
        <rFont val="Times New Roman"/>
        <family val="1"/>
        <charset val="204"/>
      </rPr>
      <t>__2011г.</t>
    </r>
  </si>
  <si>
    <t>Прейскурант цен на перчатки от 11.07.2011</t>
  </si>
  <si>
    <t>Наименование изделия</t>
  </si>
  <si>
    <t>Ед.изм.</t>
  </si>
  <si>
    <t>Цена за ед. 
в розницу</t>
  </si>
  <si>
    <t>Цена за ед. 
оптом</t>
  </si>
  <si>
    <t>Перчатки 7,5 класс 3 нити (хб)</t>
  </si>
  <si>
    <t>пар.</t>
  </si>
  <si>
    <t>Главный бухгалтер</t>
  </si>
  <si>
    <t>_________</t>
  </si>
  <si>
    <t>Перчатки 7,5 класс 4 нити (хб)</t>
  </si>
  <si>
    <t>Перчатки 7,5 класс 5 нити (хб)</t>
  </si>
  <si>
    <t>Перчатки 7,5 класс 3 нити (пвх)</t>
  </si>
  <si>
    <t>Перчатки 7,5 класс 4 нити (пвх)</t>
  </si>
  <si>
    <t>Перчатки 7,5 класс 5 нити (пвх)</t>
  </si>
  <si>
    <r>
      <t xml:space="preserve">                 ООО "ПСТК"
</t>
    </r>
    <r>
      <rPr>
        <sz val="11"/>
        <color theme="1"/>
        <rFont val="Times New Roman"/>
        <family val="1"/>
        <charset val="204"/>
      </rPr>
      <t>Перчатки 7,5 класс
 3 нити (хб)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8 руб. 00 коп.</t>
    </r>
  </si>
  <si>
    <r>
      <t xml:space="preserve">                 ООО "ПСТК"
</t>
    </r>
    <r>
      <rPr>
        <sz val="11"/>
        <color theme="1"/>
        <rFont val="Times New Roman"/>
        <family val="1"/>
        <charset val="204"/>
      </rPr>
      <t>Перчатки 7,5 класс
 5 нити (хб)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11 руб. 50 коп.</t>
    </r>
  </si>
  <si>
    <r>
      <t xml:space="preserve">                 ООО "ПСТК"
</t>
    </r>
    <r>
      <rPr>
        <sz val="11"/>
        <color theme="1"/>
        <rFont val="Times New Roman"/>
        <family val="1"/>
        <charset val="204"/>
      </rPr>
      <t>Перчатки 7,5 класс 
3 нити (пвх)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9 руб. 00 коп.</t>
    </r>
  </si>
  <si>
    <r>
      <t xml:space="preserve">                  ООО "ПСТК"
</t>
    </r>
    <r>
      <rPr>
        <sz val="11"/>
        <color theme="1"/>
        <rFont val="Times New Roman"/>
        <family val="1"/>
        <charset val="204"/>
      </rPr>
      <t>Перчатки 7,5 класс
 4 нити (хб)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9 руб. 50 коп.</t>
    </r>
  </si>
  <si>
    <r>
      <t xml:space="preserve">                ООО "ПСТК"
</t>
    </r>
    <r>
      <rPr>
        <sz val="11"/>
        <color theme="1"/>
        <rFont val="Times New Roman"/>
        <family val="1"/>
        <charset val="204"/>
      </rPr>
      <t>Перчатки 7,5 класс 
4 нити (пвх)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10 руб. 50 коп.</t>
    </r>
  </si>
  <si>
    <r>
      <t xml:space="preserve">                 ООО "ПСТК"
</t>
    </r>
    <r>
      <rPr>
        <sz val="11"/>
        <color theme="1"/>
        <rFont val="Times New Roman"/>
        <family val="1"/>
        <charset val="204"/>
      </rPr>
      <t>Перчатки 7,5 класс 
5 нити (пвх)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12 руб. 00 коп.</t>
    </r>
  </si>
  <si>
    <t xml:space="preserve">бруски строганые </t>
  </si>
  <si>
    <t>Наличник</t>
  </si>
  <si>
    <t>Прейскурант цен на отделочные материалы от 11.12.2015 года</t>
  </si>
  <si>
    <r>
      <t>Утверждаю 
Директор ООО «ПСТК
________В.В. Медведев
«11»___</t>
    </r>
    <r>
      <rPr>
        <u/>
        <sz val="14"/>
        <color theme="1"/>
        <rFont val="Times New Roman"/>
        <family val="1"/>
        <charset val="204"/>
      </rPr>
      <t xml:space="preserve"> декабря </t>
    </r>
    <r>
      <rPr>
        <sz val="14"/>
        <color theme="1"/>
        <rFont val="Times New Roman"/>
        <family val="1"/>
        <charset val="204"/>
      </rPr>
      <t>__2015г.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</si>
</sst>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2" borderId="4" xfId="0" applyFont="1" applyFill="1" applyBorder="1"/>
    <xf numFmtId="0" fontId="6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" fontId="6" fillId="2" borderId="6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1" fontId="6" fillId="2" borderId="21" xfId="0" applyNumberFormat="1" applyFont="1" applyFill="1" applyBorder="1" applyAlignment="1">
      <alignment horizontal="right"/>
    </xf>
    <xf numFmtId="1" fontId="6" fillId="2" borderId="22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2" fontId="4" fillId="2" borderId="20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4" fillId="0" borderId="4" xfId="0" applyFont="1" applyBorder="1"/>
    <xf numFmtId="0" fontId="4" fillId="0" borderId="7" xfId="0" applyFont="1" applyBorder="1"/>
    <xf numFmtId="0" fontId="6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4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/>
    <xf numFmtId="2" fontId="7" fillId="0" borderId="23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1" fontId="6" fillId="2" borderId="26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6" fillId="2" borderId="27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2" fillId="2" borderId="8" xfId="0" applyFont="1" applyFill="1" applyBorder="1"/>
    <xf numFmtId="0" fontId="4" fillId="0" borderId="30" xfId="0" applyFont="1" applyBorder="1"/>
    <xf numFmtId="0" fontId="6" fillId="2" borderId="31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right"/>
    </xf>
    <xf numFmtId="0" fontId="6" fillId="2" borderId="33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1" fontId="6" fillId="2" borderId="34" xfId="0" applyNumberFormat="1" applyFont="1" applyFill="1" applyBorder="1" applyAlignment="1">
      <alignment horizontal="right"/>
    </xf>
    <xf numFmtId="2" fontId="4" fillId="2" borderId="33" xfId="0" applyNumberFormat="1" applyFont="1" applyFill="1" applyBorder="1" applyAlignment="1">
      <alignment horizontal="right"/>
    </xf>
    <xf numFmtId="0" fontId="4" fillId="2" borderId="17" xfId="0" applyFont="1" applyFill="1" applyBorder="1" applyAlignment="1"/>
    <xf numFmtId="0" fontId="4" fillId="2" borderId="8" xfId="0" applyFont="1" applyFill="1" applyBorder="1" applyAlignment="1"/>
    <xf numFmtId="0" fontId="6" fillId="2" borderId="2" xfId="0" applyFont="1" applyFill="1" applyBorder="1" applyAlignment="1">
      <alignment horizontal="right"/>
    </xf>
    <xf numFmtId="0" fontId="6" fillId="2" borderId="29" xfId="0" applyFont="1" applyFill="1" applyBorder="1" applyAlignment="1">
      <alignment vertical="top" wrapText="1"/>
    </xf>
    <xf numFmtId="0" fontId="4" fillId="0" borderId="37" xfId="0" applyFont="1" applyBorder="1"/>
    <xf numFmtId="0" fontId="6" fillId="2" borderId="38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0" fontId="4" fillId="0" borderId="23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5" fillId="2" borderId="9" xfId="0" applyFont="1" applyFill="1" applyBorder="1" applyAlignment="1"/>
    <xf numFmtId="0" fontId="2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4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0" borderId="17" xfId="0" applyFont="1" applyBorder="1"/>
    <xf numFmtId="0" fontId="4" fillId="0" borderId="8" xfId="0" applyFont="1" applyBorder="1"/>
    <xf numFmtId="0" fontId="4" fillId="0" borderId="7" xfId="0" applyFont="1" applyBorder="1"/>
    <xf numFmtId="0" fontId="4" fillId="2" borderId="17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9" xfId="0" applyFont="1" applyBorder="1" applyAlignment="1"/>
    <xf numFmtId="0" fontId="2" fillId="0" borderId="11" xfId="0" applyFont="1" applyBorder="1" applyAlignment="1">
      <alignment vertical="top"/>
    </xf>
    <xf numFmtId="0" fontId="5" fillId="0" borderId="35" xfId="0" applyFont="1" applyBorder="1" applyAlignment="1"/>
    <xf numFmtId="0" fontId="4" fillId="2" borderId="36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8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/>
    </xf>
    <xf numFmtId="0" fontId="4" fillId="2" borderId="28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34" workbookViewId="0">
      <selection activeCell="B7" sqref="B7"/>
    </sheetView>
  </sheetViews>
  <sheetFormatPr defaultRowHeight="15"/>
  <cols>
    <col min="1" max="1" width="17.42578125" customWidth="1"/>
    <col min="2" max="2" width="16.85546875" customWidth="1"/>
    <col min="3" max="3" width="16.42578125" customWidth="1"/>
    <col min="4" max="4" width="12.140625" customWidth="1"/>
    <col min="5" max="5" width="10.85546875" customWidth="1"/>
    <col min="6" max="6" width="12.42578125" customWidth="1"/>
    <col min="7" max="7" width="14.28515625" customWidth="1"/>
    <col min="8" max="8" width="14" customWidth="1"/>
    <col min="9" max="9" width="17.140625" customWidth="1"/>
    <col min="10" max="10" width="17" customWidth="1"/>
  </cols>
  <sheetData>
    <row r="1" spans="1:10" ht="72.75" customHeight="1">
      <c r="H1" s="60" t="s">
        <v>42</v>
      </c>
      <c r="I1" s="61"/>
      <c r="J1" s="61"/>
    </row>
    <row r="2" spans="1:10" ht="30" customHeight="1" thickBot="1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 thickTop="1">
      <c r="A3" s="78"/>
      <c r="B3" s="80" t="s">
        <v>0</v>
      </c>
      <c r="C3" s="80" t="s">
        <v>1</v>
      </c>
      <c r="D3" s="80" t="s">
        <v>2</v>
      </c>
      <c r="E3" s="80" t="s">
        <v>3</v>
      </c>
      <c r="F3" s="80" t="s">
        <v>4</v>
      </c>
      <c r="G3" s="66" t="s">
        <v>5</v>
      </c>
      <c r="H3" s="68" t="s">
        <v>6</v>
      </c>
      <c r="I3" s="70" t="s">
        <v>7</v>
      </c>
      <c r="J3" s="80" t="s">
        <v>17</v>
      </c>
    </row>
    <row r="4" spans="1:10" ht="24.75" customHeight="1" thickBot="1">
      <c r="A4" s="79"/>
      <c r="B4" s="81"/>
      <c r="C4" s="81"/>
      <c r="D4" s="81"/>
      <c r="E4" s="81"/>
      <c r="F4" s="81"/>
      <c r="G4" s="67"/>
      <c r="H4" s="69"/>
      <c r="I4" s="71"/>
      <c r="J4" s="84"/>
    </row>
    <row r="5" spans="1:10" ht="20.25" thickTop="1" thickBot="1">
      <c r="A5" s="62" t="s">
        <v>8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ht="19.5" thickTop="1">
      <c r="A6" s="42"/>
      <c r="B6" s="46">
        <v>85</v>
      </c>
      <c r="C6" s="47">
        <v>12</v>
      </c>
      <c r="D6" s="47">
        <v>1.8</v>
      </c>
      <c r="E6" s="48">
        <v>17500</v>
      </c>
      <c r="F6" s="48">
        <f t="shared" ref="F6:F48" si="0">((B6/1000)*(C6/1000))*D6</f>
        <v>1.8360000000000002E-3</v>
      </c>
      <c r="G6" s="49">
        <f t="shared" ref="G6:G48" si="1">1/F6</f>
        <v>544.6623093681917</v>
      </c>
      <c r="H6" s="49">
        <f t="shared" ref="H6:H44" si="2">E6/G6</f>
        <v>32.130000000000003</v>
      </c>
      <c r="I6" s="48">
        <f t="shared" ref="I6:I48" si="3">(B6/1000)*D6</f>
        <v>0.15300000000000002</v>
      </c>
      <c r="J6" s="50">
        <f t="shared" ref="J6:J48" si="4">(B6/1000)*D6*G6</f>
        <v>83.333333333333343</v>
      </c>
    </row>
    <row r="7" spans="1:10" ht="19.5" thickBot="1">
      <c r="A7" s="1" t="s">
        <v>9</v>
      </c>
      <c r="B7" s="2">
        <v>85</v>
      </c>
      <c r="C7" s="2">
        <v>12.5</v>
      </c>
      <c r="D7" s="2">
        <v>2</v>
      </c>
      <c r="E7" s="3">
        <v>17500</v>
      </c>
      <c r="F7" s="3">
        <f t="shared" si="0"/>
        <v>2.1250000000000002E-3</v>
      </c>
      <c r="G7" s="4">
        <f t="shared" si="1"/>
        <v>470.58823529411762</v>
      </c>
      <c r="H7" s="4">
        <f t="shared" si="2"/>
        <v>37.1875</v>
      </c>
      <c r="I7" s="3">
        <f t="shared" si="3"/>
        <v>0.17</v>
      </c>
      <c r="J7" s="5">
        <f t="shared" si="4"/>
        <v>80</v>
      </c>
    </row>
    <row r="8" spans="1:10" ht="15.75" customHeight="1" thickBot="1">
      <c r="A8" s="72"/>
      <c r="B8" s="2">
        <v>85</v>
      </c>
      <c r="C8" s="2">
        <v>12</v>
      </c>
      <c r="D8" s="2">
        <v>2.1</v>
      </c>
      <c r="E8" s="3">
        <v>17500</v>
      </c>
      <c r="F8" s="3">
        <f t="shared" si="0"/>
        <v>2.1420000000000002E-3</v>
      </c>
      <c r="G8" s="4">
        <f t="shared" si="1"/>
        <v>466.85340802987855</v>
      </c>
      <c r="H8" s="4">
        <f t="shared" si="2"/>
        <v>37.485000000000007</v>
      </c>
      <c r="I8" s="3">
        <f t="shared" si="3"/>
        <v>0.17850000000000002</v>
      </c>
      <c r="J8" s="5">
        <f t="shared" si="4"/>
        <v>83.333333333333329</v>
      </c>
    </row>
    <row r="9" spans="1:10" ht="15.75" customHeight="1" thickBot="1">
      <c r="A9" s="73"/>
      <c r="B9" s="2">
        <v>85</v>
      </c>
      <c r="C9" s="2">
        <v>12</v>
      </c>
      <c r="D9" s="2">
        <v>2.2999999999999998</v>
      </c>
      <c r="E9" s="3">
        <v>17500</v>
      </c>
      <c r="F9" s="3">
        <f t="shared" si="0"/>
        <v>2.346E-3</v>
      </c>
      <c r="G9" s="4">
        <f t="shared" si="1"/>
        <v>426.25745950554136</v>
      </c>
      <c r="H9" s="4">
        <f t="shared" si="2"/>
        <v>41.055</v>
      </c>
      <c r="I9" s="3">
        <f t="shared" si="3"/>
        <v>0.19550000000000001</v>
      </c>
      <c r="J9" s="5">
        <f t="shared" si="4"/>
        <v>83.333333333333343</v>
      </c>
    </row>
    <row r="10" spans="1:10" ht="15" customHeight="1" thickBot="1">
      <c r="A10" s="73"/>
      <c r="B10" s="2">
        <v>85</v>
      </c>
      <c r="C10" s="2">
        <v>12.5</v>
      </c>
      <c r="D10" s="2">
        <v>2.4</v>
      </c>
      <c r="E10" s="3">
        <v>17500</v>
      </c>
      <c r="F10" s="3">
        <f t="shared" si="0"/>
        <v>2.5500000000000002E-3</v>
      </c>
      <c r="G10" s="4">
        <f t="shared" si="1"/>
        <v>392.15686274509801</v>
      </c>
      <c r="H10" s="4">
        <f t="shared" si="2"/>
        <v>44.625</v>
      </c>
      <c r="I10" s="3">
        <f t="shared" si="3"/>
        <v>0.20400000000000001</v>
      </c>
      <c r="J10" s="5">
        <f t="shared" si="4"/>
        <v>80</v>
      </c>
    </row>
    <row r="11" spans="1:10" ht="17.25" customHeight="1" thickBot="1">
      <c r="A11" s="73"/>
      <c r="B11" s="2">
        <v>85</v>
      </c>
      <c r="C11" s="2">
        <v>12.5</v>
      </c>
      <c r="D11" s="2">
        <v>2.5</v>
      </c>
      <c r="E11" s="3">
        <v>17500</v>
      </c>
      <c r="F11" s="3">
        <f t="shared" si="0"/>
        <v>2.6562500000000002E-3</v>
      </c>
      <c r="G11" s="4">
        <f t="shared" si="1"/>
        <v>376.47058823529409</v>
      </c>
      <c r="H11" s="4">
        <f t="shared" si="2"/>
        <v>46.484375000000007</v>
      </c>
      <c r="I11" s="3">
        <f t="shared" si="3"/>
        <v>0.21250000000000002</v>
      </c>
      <c r="J11" s="5">
        <f t="shared" si="4"/>
        <v>80</v>
      </c>
    </row>
    <row r="12" spans="1:10" ht="17.25" customHeight="1" thickBot="1">
      <c r="A12" s="73"/>
      <c r="B12" s="2">
        <v>76</v>
      </c>
      <c r="C12" s="2">
        <v>12.5</v>
      </c>
      <c r="D12" s="2">
        <v>2.7</v>
      </c>
      <c r="E12" s="3">
        <v>17500</v>
      </c>
      <c r="F12" s="3">
        <f t="shared" si="0"/>
        <v>2.565E-3</v>
      </c>
      <c r="G12" s="4">
        <f t="shared" si="1"/>
        <v>389.8635477582846</v>
      </c>
      <c r="H12" s="4">
        <f t="shared" si="2"/>
        <v>44.887500000000003</v>
      </c>
      <c r="I12" s="3">
        <f t="shared" si="3"/>
        <v>0.20520000000000002</v>
      </c>
      <c r="J12" s="5">
        <f t="shared" si="4"/>
        <v>80.000000000000014</v>
      </c>
    </row>
    <row r="13" spans="1:10" ht="15" customHeight="1" thickBot="1">
      <c r="A13" s="73"/>
      <c r="B13" s="2">
        <v>85</v>
      </c>
      <c r="C13" s="2">
        <v>12.5</v>
      </c>
      <c r="D13" s="2">
        <v>2.7</v>
      </c>
      <c r="E13" s="3">
        <v>17500</v>
      </c>
      <c r="F13" s="3">
        <f t="shared" si="0"/>
        <v>2.8687500000000002E-3</v>
      </c>
      <c r="G13" s="4">
        <f t="shared" si="1"/>
        <v>348.58387799564269</v>
      </c>
      <c r="H13" s="4">
        <f t="shared" si="2"/>
        <v>50.203125</v>
      </c>
      <c r="I13" s="3">
        <f t="shared" si="3"/>
        <v>0.22950000000000004</v>
      </c>
      <c r="J13" s="5">
        <f t="shared" si="4"/>
        <v>80.000000000000014</v>
      </c>
    </row>
    <row r="14" spans="1:10" ht="15" customHeight="1" thickBot="1">
      <c r="A14" s="73"/>
      <c r="B14" s="39">
        <v>85</v>
      </c>
      <c r="C14" s="39">
        <v>12</v>
      </c>
      <c r="D14" s="39">
        <v>2.8</v>
      </c>
      <c r="E14" s="3">
        <v>17500</v>
      </c>
      <c r="F14" s="36">
        <f t="shared" si="0"/>
        <v>2.856E-3</v>
      </c>
      <c r="G14" s="37">
        <f t="shared" si="1"/>
        <v>350.14005602240894</v>
      </c>
      <c r="H14" s="37">
        <f t="shared" si="2"/>
        <v>49.980000000000004</v>
      </c>
      <c r="I14" s="36">
        <f t="shared" si="3"/>
        <v>0.23799999999999999</v>
      </c>
      <c r="J14" s="38">
        <f t="shared" si="4"/>
        <v>83.333333333333329</v>
      </c>
    </row>
    <row r="15" spans="1:10" ht="14.25" customHeight="1" thickBot="1">
      <c r="A15" s="74"/>
      <c r="B15" s="6">
        <v>85</v>
      </c>
      <c r="C15" s="6">
        <v>12.5</v>
      </c>
      <c r="D15" s="6">
        <v>3</v>
      </c>
      <c r="E15" s="3">
        <v>17500</v>
      </c>
      <c r="F15" s="8">
        <f t="shared" si="0"/>
        <v>3.1875000000000002E-3</v>
      </c>
      <c r="G15" s="9">
        <f t="shared" si="1"/>
        <v>313.7254901960784</v>
      </c>
      <c r="H15" s="37">
        <f t="shared" si="2"/>
        <v>55.781250000000007</v>
      </c>
      <c r="I15" s="11">
        <f t="shared" si="3"/>
        <v>0.255</v>
      </c>
      <c r="J15" s="12">
        <f t="shared" si="4"/>
        <v>79.999999999999986</v>
      </c>
    </row>
    <row r="16" spans="1:10" ht="15.75" customHeight="1" thickTop="1" thickBot="1">
      <c r="A16" s="1" t="s">
        <v>10</v>
      </c>
      <c r="B16" s="2">
        <v>85</v>
      </c>
      <c r="C16" s="2">
        <v>12</v>
      </c>
      <c r="D16" s="2">
        <v>1.8</v>
      </c>
      <c r="E16" s="3">
        <v>13500</v>
      </c>
      <c r="F16" s="3">
        <f t="shared" si="0"/>
        <v>1.8360000000000002E-3</v>
      </c>
      <c r="G16" s="4">
        <f t="shared" si="1"/>
        <v>544.6623093681917</v>
      </c>
      <c r="H16" s="4">
        <f t="shared" si="2"/>
        <v>24.786000000000001</v>
      </c>
      <c r="I16" s="3">
        <f t="shared" si="3"/>
        <v>0.15300000000000002</v>
      </c>
      <c r="J16" s="5">
        <f t="shared" si="4"/>
        <v>83.333333333333343</v>
      </c>
    </row>
    <row r="17" spans="1:10" ht="15" customHeight="1" thickBot="1">
      <c r="A17" s="75"/>
      <c r="B17" s="2">
        <v>85</v>
      </c>
      <c r="C17" s="2">
        <v>12</v>
      </c>
      <c r="D17" s="2">
        <v>2</v>
      </c>
      <c r="E17" s="3">
        <v>13500</v>
      </c>
      <c r="F17" s="3">
        <f t="shared" si="0"/>
        <v>2.0400000000000001E-3</v>
      </c>
      <c r="G17" s="4">
        <f t="shared" si="1"/>
        <v>490.19607843137254</v>
      </c>
      <c r="H17" s="4">
        <f t="shared" si="2"/>
        <v>27.54</v>
      </c>
      <c r="I17" s="3">
        <f t="shared" si="3"/>
        <v>0.17</v>
      </c>
      <c r="J17" s="5">
        <f t="shared" si="4"/>
        <v>83.333333333333343</v>
      </c>
    </row>
    <row r="18" spans="1:10" ht="15" customHeight="1" thickBot="1">
      <c r="A18" s="76"/>
      <c r="B18" s="2">
        <v>85</v>
      </c>
      <c r="C18" s="2">
        <v>12.5</v>
      </c>
      <c r="D18" s="2">
        <v>2.1</v>
      </c>
      <c r="E18" s="3">
        <v>13500</v>
      </c>
      <c r="F18" s="3">
        <f t="shared" si="0"/>
        <v>2.2312500000000002E-3</v>
      </c>
      <c r="G18" s="4">
        <f t="shared" si="1"/>
        <v>448.17927170868342</v>
      </c>
      <c r="H18" s="4">
        <f t="shared" si="2"/>
        <v>30.121875000000003</v>
      </c>
      <c r="I18" s="3">
        <f t="shared" si="3"/>
        <v>0.17850000000000002</v>
      </c>
      <c r="J18" s="5">
        <f t="shared" si="4"/>
        <v>80</v>
      </c>
    </row>
    <row r="19" spans="1:10" ht="15" customHeight="1" thickBot="1">
      <c r="A19" s="76"/>
      <c r="B19" s="2">
        <v>85</v>
      </c>
      <c r="C19" s="2">
        <v>12.5</v>
      </c>
      <c r="D19" s="2">
        <v>2.4</v>
      </c>
      <c r="E19" s="3">
        <v>13500</v>
      </c>
      <c r="F19" s="3">
        <f t="shared" si="0"/>
        <v>2.5500000000000002E-3</v>
      </c>
      <c r="G19" s="4">
        <f t="shared" si="1"/>
        <v>392.15686274509801</v>
      </c>
      <c r="H19" s="4">
        <f t="shared" si="2"/>
        <v>34.425000000000004</v>
      </c>
      <c r="I19" s="3">
        <f t="shared" si="3"/>
        <v>0.20400000000000001</v>
      </c>
      <c r="J19" s="5">
        <f t="shared" si="4"/>
        <v>80</v>
      </c>
    </row>
    <row r="20" spans="1:10" ht="15.75" customHeight="1" thickBot="1">
      <c r="A20" s="76"/>
      <c r="B20" s="2">
        <v>85</v>
      </c>
      <c r="C20" s="2">
        <v>12.5</v>
      </c>
      <c r="D20" s="2">
        <v>2.7</v>
      </c>
      <c r="E20" s="3">
        <v>13500</v>
      </c>
      <c r="F20" s="3">
        <f t="shared" si="0"/>
        <v>2.8687500000000002E-3</v>
      </c>
      <c r="G20" s="4">
        <f t="shared" si="1"/>
        <v>348.58387799564269</v>
      </c>
      <c r="H20" s="4">
        <f t="shared" si="2"/>
        <v>38.728124999999999</v>
      </c>
      <c r="I20" s="3">
        <f t="shared" si="3"/>
        <v>0.22950000000000004</v>
      </c>
      <c r="J20" s="5">
        <f t="shared" si="4"/>
        <v>80.000000000000014</v>
      </c>
    </row>
    <row r="21" spans="1:10" ht="14.25" customHeight="1" thickBot="1">
      <c r="A21" s="77"/>
      <c r="B21" s="6">
        <v>85</v>
      </c>
      <c r="C21" s="6">
        <v>12.5</v>
      </c>
      <c r="D21" s="6">
        <v>3</v>
      </c>
      <c r="E21" s="3">
        <v>13500</v>
      </c>
      <c r="F21" s="8">
        <f t="shared" si="0"/>
        <v>3.1875000000000002E-3</v>
      </c>
      <c r="G21" s="9">
        <f t="shared" si="1"/>
        <v>313.7254901960784</v>
      </c>
      <c r="H21" s="10">
        <f t="shared" si="2"/>
        <v>43.031250000000007</v>
      </c>
      <c r="I21" s="11">
        <f t="shared" si="3"/>
        <v>0.255</v>
      </c>
      <c r="J21" s="12">
        <f t="shared" si="4"/>
        <v>79.999999999999986</v>
      </c>
    </row>
    <row r="22" spans="1:10" ht="17.25" customHeight="1" thickTop="1" thickBot="1">
      <c r="A22" s="1" t="s">
        <v>11</v>
      </c>
      <c r="B22" s="2">
        <v>90</v>
      </c>
      <c r="C22" s="2">
        <v>15</v>
      </c>
      <c r="D22" s="2">
        <v>3</v>
      </c>
      <c r="E22" s="3">
        <v>35000</v>
      </c>
      <c r="F22" s="3">
        <f t="shared" si="0"/>
        <v>4.0499999999999998E-3</v>
      </c>
      <c r="G22" s="4">
        <f t="shared" si="1"/>
        <v>246.9135802469136</v>
      </c>
      <c r="H22" s="4">
        <f t="shared" si="2"/>
        <v>141.75</v>
      </c>
      <c r="I22" s="3">
        <f t="shared" si="3"/>
        <v>0.27</v>
      </c>
      <c r="J22" s="5">
        <f t="shared" si="4"/>
        <v>66.666666666666671</v>
      </c>
    </row>
    <row r="23" spans="1:10" ht="15.75" customHeight="1" thickBot="1">
      <c r="A23" s="51"/>
      <c r="B23" s="13">
        <v>90</v>
      </c>
      <c r="C23" s="13">
        <v>15</v>
      </c>
      <c r="D23" s="13">
        <v>2.7</v>
      </c>
      <c r="E23" s="3">
        <v>35000</v>
      </c>
      <c r="F23" s="3">
        <f t="shared" si="0"/>
        <v>3.6449999999999998E-3</v>
      </c>
      <c r="G23" s="4">
        <f t="shared" si="1"/>
        <v>274.34842249657066</v>
      </c>
      <c r="H23" s="4">
        <f t="shared" si="2"/>
        <v>127.57499999999999</v>
      </c>
      <c r="I23" s="3">
        <f t="shared" si="3"/>
        <v>0.24299999999999999</v>
      </c>
      <c r="J23" s="5">
        <f t="shared" si="4"/>
        <v>66.666666666666671</v>
      </c>
    </row>
    <row r="24" spans="1:10" ht="19.5" hidden="1" customHeight="1" thickBot="1">
      <c r="A24" s="52"/>
      <c r="B24" s="13"/>
      <c r="C24" s="13"/>
      <c r="D24" s="13"/>
      <c r="E24" s="3">
        <v>35000</v>
      </c>
      <c r="F24" s="3">
        <f t="shared" si="0"/>
        <v>0</v>
      </c>
      <c r="G24" s="4" t="e">
        <f t="shared" si="1"/>
        <v>#DIV/0!</v>
      </c>
      <c r="H24" s="4" t="e">
        <f t="shared" si="2"/>
        <v>#DIV/0!</v>
      </c>
      <c r="I24" s="3">
        <f t="shared" si="3"/>
        <v>0</v>
      </c>
      <c r="J24" s="5" t="e">
        <f t="shared" si="4"/>
        <v>#DIV/0!</v>
      </c>
    </row>
    <row r="25" spans="1:10" ht="16.5" customHeight="1" thickBot="1">
      <c r="A25" s="52"/>
      <c r="B25" s="13">
        <v>90</v>
      </c>
      <c r="C25" s="13">
        <v>15</v>
      </c>
      <c r="D25" s="13">
        <v>2.4</v>
      </c>
      <c r="E25" s="3">
        <v>35000</v>
      </c>
      <c r="F25" s="3">
        <f t="shared" si="0"/>
        <v>3.2399999999999994E-3</v>
      </c>
      <c r="G25" s="4">
        <f t="shared" si="1"/>
        <v>308.64197530864203</v>
      </c>
      <c r="H25" s="4">
        <f t="shared" si="2"/>
        <v>113.39999999999998</v>
      </c>
      <c r="I25" s="3">
        <f t="shared" si="3"/>
        <v>0.216</v>
      </c>
      <c r="J25" s="5">
        <f t="shared" si="4"/>
        <v>66.666666666666671</v>
      </c>
    </row>
    <row r="26" spans="1:10" ht="16.5" customHeight="1" thickBot="1">
      <c r="A26" s="52"/>
      <c r="B26" s="2">
        <v>90</v>
      </c>
      <c r="C26" s="2">
        <v>15</v>
      </c>
      <c r="D26" s="2">
        <v>2.1</v>
      </c>
      <c r="E26" s="3">
        <v>35000</v>
      </c>
      <c r="F26" s="3">
        <f t="shared" si="0"/>
        <v>2.8349999999999998E-3</v>
      </c>
      <c r="G26" s="4">
        <f t="shared" si="1"/>
        <v>352.73368606701939</v>
      </c>
      <c r="H26" s="4">
        <f t="shared" si="2"/>
        <v>99.225000000000009</v>
      </c>
      <c r="I26" s="3">
        <f t="shared" si="3"/>
        <v>0.189</v>
      </c>
      <c r="J26" s="5">
        <f t="shared" si="4"/>
        <v>66.666666666666671</v>
      </c>
    </row>
    <row r="27" spans="1:10" ht="16.5" customHeight="1" thickBot="1">
      <c r="A27" s="52"/>
      <c r="B27" s="2">
        <v>85</v>
      </c>
      <c r="C27" s="2">
        <v>15</v>
      </c>
      <c r="D27" s="2">
        <v>3</v>
      </c>
      <c r="E27" s="3">
        <v>35000</v>
      </c>
      <c r="F27" s="3">
        <f t="shared" si="0"/>
        <v>3.8250000000000003E-3</v>
      </c>
      <c r="G27" s="4">
        <f t="shared" si="1"/>
        <v>261.43790849673201</v>
      </c>
      <c r="H27" s="4">
        <f t="shared" si="2"/>
        <v>133.875</v>
      </c>
      <c r="I27" s="3">
        <f t="shared" si="3"/>
        <v>0.255</v>
      </c>
      <c r="J27" s="5">
        <f t="shared" si="4"/>
        <v>66.666666666666657</v>
      </c>
    </row>
    <row r="28" spans="1:10" ht="17.25" customHeight="1" thickBot="1">
      <c r="A28" s="52"/>
      <c r="B28" s="2">
        <v>85</v>
      </c>
      <c r="C28" s="2">
        <v>15</v>
      </c>
      <c r="D28" s="2">
        <v>2.7</v>
      </c>
      <c r="E28" s="3">
        <v>35000</v>
      </c>
      <c r="F28" s="3">
        <f t="shared" si="0"/>
        <v>3.4425000000000007E-3</v>
      </c>
      <c r="G28" s="4">
        <f t="shared" si="1"/>
        <v>290.48656499636888</v>
      </c>
      <c r="H28" s="4">
        <f t="shared" si="2"/>
        <v>120.48750000000001</v>
      </c>
      <c r="I28" s="3">
        <f t="shared" si="3"/>
        <v>0.22950000000000004</v>
      </c>
      <c r="J28" s="5">
        <f t="shared" si="4"/>
        <v>66.666666666666671</v>
      </c>
    </row>
    <row r="29" spans="1:10" ht="18" customHeight="1" thickBot="1">
      <c r="A29" s="52"/>
      <c r="B29" s="2">
        <v>85</v>
      </c>
      <c r="C29" s="2">
        <v>15</v>
      </c>
      <c r="D29" s="2">
        <v>2.4</v>
      </c>
      <c r="E29" s="3">
        <v>35000</v>
      </c>
      <c r="F29" s="3">
        <f t="shared" si="0"/>
        <v>3.0600000000000002E-3</v>
      </c>
      <c r="G29" s="4">
        <f t="shared" si="1"/>
        <v>326.79738562091501</v>
      </c>
      <c r="H29" s="4">
        <f t="shared" si="2"/>
        <v>107.10000000000001</v>
      </c>
      <c r="I29" s="3">
        <f t="shared" si="3"/>
        <v>0.20400000000000001</v>
      </c>
      <c r="J29" s="5">
        <f t="shared" si="4"/>
        <v>66.666666666666671</v>
      </c>
    </row>
    <row r="30" spans="1:10" ht="15.75" customHeight="1" thickBot="1">
      <c r="A30" s="52"/>
      <c r="B30" s="2">
        <v>85</v>
      </c>
      <c r="C30" s="2">
        <v>15</v>
      </c>
      <c r="D30" s="2">
        <v>2.1</v>
      </c>
      <c r="E30" s="3">
        <v>35000</v>
      </c>
      <c r="F30" s="3">
        <f t="shared" si="0"/>
        <v>2.6775000000000002E-3</v>
      </c>
      <c r="G30" s="4">
        <f t="shared" si="1"/>
        <v>373.48272642390288</v>
      </c>
      <c r="H30" s="4">
        <f t="shared" si="2"/>
        <v>93.712500000000006</v>
      </c>
      <c r="I30" s="3">
        <f t="shared" si="3"/>
        <v>0.17850000000000002</v>
      </c>
      <c r="J30" s="5">
        <f t="shared" si="4"/>
        <v>66.666666666666671</v>
      </c>
    </row>
    <row r="31" spans="1:10" ht="16.5" customHeight="1" thickBot="1">
      <c r="A31" s="86" t="s">
        <v>39</v>
      </c>
      <c r="B31" s="2">
        <v>30</v>
      </c>
      <c r="C31" s="2">
        <v>30</v>
      </c>
      <c r="D31" s="2">
        <v>3</v>
      </c>
      <c r="E31" s="3">
        <v>20000</v>
      </c>
      <c r="F31" s="3">
        <f t="shared" si="0"/>
        <v>2.7000000000000001E-3</v>
      </c>
      <c r="G31" s="4">
        <f t="shared" si="1"/>
        <v>370.37037037037032</v>
      </c>
      <c r="H31" s="4">
        <f t="shared" si="2"/>
        <v>54.000000000000007</v>
      </c>
      <c r="I31" s="3">
        <f t="shared" si="3"/>
        <v>0.09</v>
      </c>
      <c r="J31" s="5">
        <f t="shared" si="4"/>
        <v>33.333333333333329</v>
      </c>
    </row>
    <row r="32" spans="1:10" ht="16.5" customHeight="1" thickBot="1">
      <c r="A32" s="87"/>
      <c r="B32" s="2">
        <v>30</v>
      </c>
      <c r="C32" s="2">
        <v>30</v>
      </c>
      <c r="D32" s="2">
        <v>2.7</v>
      </c>
      <c r="E32" s="3">
        <v>20000</v>
      </c>
      <c r="F32" s="3">
        <f t="shared" si="0"/>
        <v>2.4300000000000003E-3</v>
      </c>
      <c r="G32" s="4">
        <f t="shared" si="1"/>
        <v>411.52263374485591</v>
      </c>
      <c r="H32" s="4">
        <f t="shared" si="2"/>
        <v>48.600000000000009</v>
      </c>
      <c r="I32" s="3">
        <f t="shared" si="3"/>
        <v>8.1000000000000003E-2</v>
      </c>
      <c r="J32" s="5">
        <f t="shared" si="4"/>
        <v>33.333333333333329</v>
      </c>
    </row>
    <row r="33" spans="1:10" ht="17.25" customHeight="1" thickBot="1">
      <c r="A33" s="87"/>
      <c r="B33" s="2">
        <v>30</v>
      </c>
      <c r="C33" s="2">
        <v>40</v>
      </c>
      <c r="D33" s="2">
        <v>2.7</v>
      </c>
      <c r="E33" s="3">
        <v>18000</v>
      </c>
      <c r="F33" s="3">
        <f t="shared" si="0"/>
        <v>3.2399999999999998E-3</v>
      </c>
      <c r="G33" s="4">
        <f t="shared" si="1"/>
        <v>308.64197530864197</v>
      </c>
      <c r="H33" s="4">
        <f t="shared" si="2"/>
        <v>58.32</v>
      </c>
      <c r="I33" s="3">
        <f t="shared" si="3"/>
        <v>8.1000000000000003E-2</v>
      </c>
      <c r="J33" s="5">
        <f t="shared" si="4"/>
        <v>25</v>
      </c>
    </row>
    <row r="34" spans="1:10" ht="18" customHeight="1" thickBot="1">
      <c r="A34" s="87"/>
      <c r="B34" s="2">
        <v>30</v>
      </c>
      <c r="C34" s="2">
        <v>40</v>
      </c>
      <c r="D34" s="2">
        <v>2.4</v>
      </c>
      <c r="E34" s="3">
        <v>18000</v>
      </c>
      <c r="F34" s="3">
        <f t="shared" si="0"/>
        <v>2.8799999999999997E-3</v>
      </c>
      <c r="G34" s="4">
        <f t="shared" si="1"/>
        <v>347.22222222222223</v>
      </c>
      <c r="H34" s="4">
        <f t="shared" si="2"/>
        <v>51.839999999999996</v>
      </c>
      <c r="I34" s="3">
        <f t="shared" si="3"/>
        <v>7.1999999999999995E-2</v>
      </c>
      <c r="J34" s="5">
        <f t="shared" si="4"/>
        <v>25</v>
      </c>
    </row>
    <row r="35" spans="1:10" ht="16.5" customHeight="1" thickBot="1">
      <c r="A35" s="87"/>
      <c r="B35" s="2">
        <v>30</v>
      </c>
      <c r="C35" s="2">
        <v>40</v>
      </c>
      <c r="D35" s="2">
        <v>2.1</v>
      </c>
      <c r="E35" s="3">
        <v>18000</v>
      </c>
      <c r="F35" s="3">
        <f t="shared" si="0"/>
        <v>2.5199999999999997E-3</v>
      </c>
      <c r="G35" s="4">
        <f t="shared" si="1"/>
        <v>396.82539682539687</v>
      </c>
      <c r="H35" s="4">
        <f t="shared" si="2"/>
        <v>45.359999999999992</v>
      </c>
      <c r="I35" s="3">
        <f t="shared" si="3"/>
        <v>6.3E-2</v>
      </c>
      <c r="J35" s="5">
        <f t="shared" si="4"/>
        <v>25.000000000000004</v>
      </c>
    </row>
    <row r="36" spans="1:10" ht="16.5" customHeight="1" thickBot="1">
      <c r="A36" s="87"/>
      <c r="B36" s="2">
        <v>50</v>
      </c>
      <c r="C36" s="53">
        <v>50</v>
      </c>
      <c r="D36" s="53">
        <v>3</v>
      </c>
      <c r="E36" s="3">
        <v>11000</v>
      </c>
      <c r="F36" s="3">
        <f t="shared" si="0"/>
        <v>7.5000000000000015E-3</v>
      </c>
      <c r="G36" s="4">
        <f t="shared" si="1"/>
        <v>133.33333333333331</v>
      </c>
      <c r="H36" s="4">
        <f t="shared" si="2"/>
        <v>82.500000000000014</v>
      </c>
      <c r="I36" s="3">
        <f t="shared" si="3"/>
        <v>0.15000000000000002</v>
      </c>
      <c r="J36" s="5">
        <f t="shared" si="4"/>
        <v>20</v>
      </c>
    </row>
    <row r="37" spans="1:10" ht="16.5" customHeight="1" thickBot="1">
      <c r="A37" s="87"/>
      <c r="B37" s="2">
        <v>50</v>
      </c>
      <c r="C37" s="53">
        <v>50</v>
      </c>
      <c r="D37" s="53">
        <v>2.7</v>
      </c>
      <c r="E37" s="3">
        <v>11000</v>
      </c>
      <c r="F37" s="3">
        <f t="shared" si="0"/>
        <v>6.7500000000000017E-3</v>
      </c>
      <c r="G37" s="37">
        <f t="shared" si="1"/>
        <v>148.14814814814812</v>
      </c>
      <c r="H37" s="4">
        <f t="shared" si="2"/>
        <v>74.250000000000014</v>
      </c>
      <c r="I37" s="36">
        <f t="shared" si="3"/>
        <v>0.13500000000000001</v>
      </c>
      <c r="J37" s="5">
        <f t="shared" si="4"/>
        <v>19.999999999999996</v>
      </c>
    </row>
    <row r="38" spans="1:10" ht="17.25" customHeight="1" thickBot="1">
      <c r="A38" s="54" t="s">
        <v>40</v>
      </c>
      <c r="B38" s="2">
        <v>65</v>
      </c>
      <c r="C38" s="14">
        <v>12</v>
      </c>
      <c r="D38" s="15">
        <v>3</v>
      </c>
      <c r="E38" s="3">
        <v>37000</v>
      </c>
      <c r="F38" s="3">
        <f t="shared" si="0"/>
        <v>2.3400000000000001E-3</v>
      </c>
      <c r="G38" s="9">
        <f t="shared" si="1"/>
        <v>427.35042735042731</v>
      </c>
      <c r="H38" s="4">
        <f t="shared" si="2"/>
        <v>86.580000000000013</v>
      </c>
      <c r="I38" s="11">
        <f t="shared" si="3"/>
        <v>0.19500000000000001</v>
      </c>
      <c r="J38" s="5">
        <f t="shared" si="4"/>
        <v>83.333333333333329</v>
      </c>
    </row>
    <row r="39" spans="1:10" ht="20.25" thickTop="1" thickBot="1">
      <c r="A39" s="85" t="s">
        <v>12</v>
      </c>
      <c r="B39" s="83"/>
      <c r="C39" s="83"/>
      <c r="D39" s="83"/>
      <c r="E39" s="83"/>
      <c r="F39" s="83"/>
      <c r="G39" s="83"/>
      <c r="H39" s="83"/>
      <c r="I39" s="83"/>
      <c r="J39" s="83"/>
    </row>
    <row r="40" spans="1:10" ht="20.25" thickTop="1" thickBot="1">
      <c r="A40" s="43"/>
      <c r="B40" s="44">
        <v>130</v>
      </c>
      <c r="C40" s="44">
        <v>33</v>
      </c>
      <c r="D40" s="44">
        <v>4</v>
      </c>
      <c r="E40" s="45">
        <v>16000</v>
      </c>
      <c r="F40" s="3">
        <f t="shared" si="0"/>
        <v>1.7160000000000002E-2</v>
      </c>
      <c r="G40" s="9">
        <f t="shared" si="1"/>
        <v>58.275058275058271</v>
      </c>
      <c r="H40" s="4">
        <f t="shared" si="2"/>
        <v>274.56</v>
      </c>
      <c r="I40" s="11">
        <f t="shared" si="3"/>
        <v>0.52</v>
      </c>
      <c r="J40" s="5">
        <f t="shared" si="4"/>
        <v>30.303030303030301</v>
      </c>
    </row>
    <row r="41" spans="1:10" ht="19.5" thickBot="1">
      <c r="A41" s="55"/>
      <c r="B41" s="56">
        <v>130</v>
      </c>
      <c r="C41" s="56">
        <v>33</v>
      </c>
      <c r="D41" s="56">
        <v>5</v>
      </c>
      <c r="E41" s="57">
        <v>16000</v>
      </c>
      <c r="F41" s="3">
        <f t="shared" si="0"/>
        <v>2.1450000000000004E-2</v>
      </c>
      <c r="G41" s="9">
        <f t="shared" si="1"/>
        <v>46.620046620046615</v>
      </c>
      <c r="H41" s="4">
        <f t="shared" si="2"/>
        <v>343.20000000000005</v>
      </c>
      <c r="I41" s="11">
        <f t="shared" si="3"/>
        <v>0.65</v>
      </c>
      <c r="J41" s="5">
        <f t="shared" si="4"/>
        <v>30.303030303030301</v>
      </c>
    </row>
    <row r="42" spans="1:10" ht="19.5" thickBot="1">
      <c r="A42" s="58"/>
      <c r="B42" s="41">
        <v>130</v>
      </c>
      <c r="C42" s="41">
        <v>33</v>
      </c>
      <c r="D42" s="41">
        <v>4.5</v>
      </c>
      <c r="E42" s="57">
        <v>16000</v>
      </c>
      <c r="F42" s="3">
        <f t="shared" si="0"/>
        <v>1.9305000000000003E-2</v>
      </c>
      <c r="G42" s="9">
        <f t="shared" si="1"/>
        <v>51.80005180005179</v>
      </c>
      <c r="H42" s="4">
        <f t="shared" si="2"/>
        <v>308.88000000000005</v>
      </c>
      <c r="I42" s="11">
        <f t="shared" si="3"/>
        <v>0.58499999999999996</v>
      </c>
      <c r="J42" s="5">
        <f t="shared" si="4"/>
        <v>30.303030303030294</v>
      </c>
    </row>
    <row r="43" spans="1:10" ht="19.5" thickBot="1">
      <c r="A43" s="58"/>
      <c r="B43" s="41">
        <v>130</v>
      </c>
      <c r="C43" s="41">
        <v>33</v>
      </c>
      <c r="D43" s="41">
        <v>5.5</v>
      </c>
      <c r="E43" s="57">
        <v>16000</v>
      </c>
      <c r="F43" s="3">
        <f t="shared" si="0"/>
        <v>2.3595000000000001E-2</v>
      </c>
      <c r="G43" s="9">
        <f t="shared" si="1"/>
        <v>42.381860563678742</v>
      </c>
      <c r="H43" s="4">
        <f t="shared" si="2"/>
        <v>377.52000000000004</v>
      </c>
      <c r="I43" s="11">
        <f t="shared" si="3"/>
        <v>0.71500000000000008</v>
      </c>
      <c r="J43" s="5">
        <f t="shared" si="4"/>
        <v>30.303030303030305</v>
      </c>
    </row>
    <row r="44" spans="1:10" ht="19.5" thickBot="1">
      <c r="A44" s="17"/>
      <c r="B44" s="6">
        <v>130</v>
      </c>
      <c r="C44" s="6">
        <v>33</v>
      </c>
      <c r="D44" s="6">
        <v>6</v>
      </c>
      <c r="E44" s="7">
        <v>16000</v>
      </c>
      <c r="F44" s="3">
        <f t="shared" si="0"/>
        <v>2.5740000000000002E-2</v>
      </c>
      <c r="G44" s="9">
        <f t="shared" si="1"/>
        <v>38.85003885003885</v>
      </c>
      <c r="H44" s="4">
        <f t="shared" si="2"/>
        <v>411.84000000000003</v>
      </c>
      <c r="I44" s="11">
        <f t="shared" si="3"/>
        <v>0.78</v>
      </c>
      <c r="J44" s="5">
        <f t="shared" si="4"/>
        <v>30.303030303030305</v>
      </c>
    </row>
    <row r="45" spans="1:10" ht="20.25" thickTop="1" thickBot="1">
      <c r="A45" s="82"/>
      <c r="B45" s="82"/>
      <c r="C45" s="82"/>
      <c r="D45" s="82"/>
      <c r="E45" s="82"/>
      <c r="F45" s="82"/>
      <c r="G45" s="82"/>
      <c r="H45" s="82"/>
      <c r="I45" s="82"/>
      <c r="J45" s="82"/>
    </row>
    <row r="46" spans="1:10" ht="20.25" thickTop="1" thickBot="1">
      <c r="A46" s="82" t="s">
        <v>13</v>
      </c>
      <c r="B46" s="82"/>
      <c r="C46" s="82"/>
      <c r="D46" s="82"/>
      <c r="E46" s="82"/>
      <c r="F46" s="82"/>
      <c r="G46" s="82"/>
      <c r="H46" s="82"/>
      <c r="I46" s="82"/>
      <c r="J46" s="82"/>
    </row>
    <row r="47" spans="1:10" ht="20.25" thickTop="1" thickBot="1">
      <c r="A47" s="20"/>
      <c r="B47" s="18">
        <v>135</v>
      </c>
      <c r="C47" s="18">
        <v>35</v>
      </c>
      <c r="D47" s="18">
        <v>6</v>
      </c>
      <c r="E47" s="19">
        <v>16000</v>
      </c>
      <c r="F47" s="3">
        <f t="shared" si="0"/>
        <v>2.8350000000000007E-2</v>
      </c>
      <c r="G47" s="9">
        <f t="shared" si="1"/>
        <v>35.273368606701929</v>
      </c>
      <c r="H47" s="4">
        <f t="shared" ref="H47:H48" si="5">E47/G47</f>
        <v>453.60000000000014</v>
      </c>
      <c r="I47" s="11">
        <f t="shared" si="3"/>
        <v>0.81</v>
      </c>
      <c r="J47" s="5">
        <f t="shared" si="4"/>
        <v>28.571428571428566</v>
      </c>
    </row>
    <row r="48" spans="1:10" ht="19.5" thickBot="1">
      <c r="A48" s="16"/>
      <c r="B48" s="18">
        <v>135</v>
      </c>
      <c r="C48" s="18">
        <v>45</v>
      </c>
      <c r="D48" s="18">
        <v>6</v>
      </c>
      <c r="E48" s="19">
        <v>16000</v>
      </c>
      <c r="F48" s="3">
        <f t="shared" si="0"/>
        <v>3.6450000000000003E-2</v>
      </c>
      <c r="G48" s="9">
        <f t="shared" si="1"/>
        <v>27.434842249657063</v>
      </c>
      <c r="H48" s="4">
        <f t="shared" si="5"/>
        <v>583.20000000000005</v>
      </c>
      <c r="I48" s="11">
        <f t="shared" si="3"/>
        <v>0.81</v>
      </c>
      <c r="J48" s="5">
        <f t="shared" si="4"/>
        <v>22.222222222222221</v>
      </c>
    </row>
    <row r="49" spans="1:10" ht="20.25" thickTop="1" thickBot="1">
      <c r="A49" s="83" t="s">
        <v>14</v>
      </c>
      <c r="B49" s="83"/>
      <c r="C49" s="83"/>
      <c r="D49" s="83"/>
      <c r="E49" s="83"/>
      <c r="F49" s="83"/>
      <c r="G49" s="83"/>
      <c r="H49" s="83"/>
      <c r="I49" s="83"/>
      <c r="J49" s="83"/>
    </row>
    <row r="50" spans="1:10" ht="20.25" thickTop="1" thickBot="1">
      <c r="A50" s="17"/>
      <c r="B50" s="21">
        <v>70</v>
      </c>
      <c r="C50" s="21">
        <v>11</v>
      </c>
      <c r="D50" s="21">
        <v>2.2000000000000002</v>
      </c>
      <c r="E50" s="22" t="s">
        <v>15</v>
      </c>
      <c r="F50" s="22">
        <v>1.694E-3</v>
      </c>
      <c r="G50" s="23">
        <v>590</v>
      </c>
      <c r="H50" s="23">
        <v>43</v>
      </c>
      <c r="I50" s="22">
        <v>0.154</v>
      </c>
      <c r="J50" s="22">
        <v>90.9</v>
      </c>
    </row>
    <row r="51" spans="1:10" ht="20.25" thickTop="1" thickBot="1">
      <c r="A51" s="83" t="s">
        <v>16</v>
      </c>
      <c r="B51" s="83"/>
      <c r="C51" s="83"/>
      <c r="D51" s="83"/>
      <c r="E51" s="83"/>
      <c r="F51" s="83"/>
      <c r="G51" s="83"/>
      <c r="H51" s="83"/>
      <c r="I51" s="83"/>
      <c r="J51" s="83"/>
    </row>
    <row r="52" spans="1:10" ht="20.25" thickTop="1" thickBot="1">
      <c r="A52" s="24"/>
      <c r="B52" s="21">
        <v>45</v>
      </c>
      <c r="C52" s="21"/>
      <c r="D52" s="21">
        <v>3</v>
      </c>
      <c r="E52" s="22" t="s">
        <v>15</v>
      </c>
      <c r="F52" s="22"/>
      <c r="G52" s="25"/>
      <c r="H52" s="23">
        <v>59</v>
      </c>
      <c r="I52" s="22"/>
      <c r="J52" s="22"/>
    </row>
    <row r="53" spans="1:10" ht="15.75" thickTop="1"/>
    <row r="56" spans="1:10">
      <c r="A56" s="63"/>
      <c r="B56" s="64"/>
      <c r="C56" s="64"/>
      <c r="D56" s="64"/>
      <c r="E56" s="65"/>
    </row>
    <row r="57" spans="1:10">
      <c r="A57" s="64"/>
      <c r="B57" s="64"/>
      <c r="C57" s="64"/>
      <c r="D57" s="64"/>
      <c r="E57" s="65"/>
    </row>
    <row r="58" spans="1:10">
      <c r="A58" s="64"/>
      <c r="B58" s="64"/>
      <c r="C58" s="64"/>
      <c r="D58" s="64"/>
      <c r="E58" s="65"/>
    </row>
  </sheetData>
  <mergeCells count="22">
    <mergeCell ref="E3:E4"/>
    <mergeCell ref="F3:F4"/>
    <mergeCell ref="J3:J4"/>
    <mergeCell ref="A39:J39"/>
    <mergeCell ref="A45:J45"/>
    <mergeCell ref="A31:A37"/>
    <mergeCell ref="A2:J2"/>
    <mergeCell ref="H1:J1"/>
    <mergeCell ref="A5:J5"/>
    <mergeCell ref="A56:E58"/>
    <mergeCell ref="G3:G4"/>
    <mergeCell ref="H3:H4"/>
    <mergeCell ref="I3:I4"/>
    <mergeCell ref="A8:A15"/>
    <mergeCell ref="A17:A21"/>
    <mergeCell ref="A3:A4"/>
    <mergeCell ref="B3:B4"/>
    <mergeCell ref="C3:C4"/>
    <mergeCell ref="D3:D4"/>
    <mergeCell ref="A46:J46"/>
    <mergeCell ref="A49:J49"/>
    <mergeCell ref="A51:J51"/>
  </mergeCells>
  <pageMargins left="0.9055118110236221" right="0.70866141732283472" top="0.15748031496062992" bottom="0.35433070866141736" header="0.31496062992125984" footer="0.11811023622047245"/>
  <pageSetup paperSize="9" scale="85" fitToWidth="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7" workbookViewId="0">
      <selection activeCell="E4" sqref="E4:E9"/>
    </sheetView>
  </sheetViews>
  <sheetFormatPr defaultRowHeight="15"/>
  <cols>
    <col min="1" max="1" width="13.140625" customWidth="1"/>
    <col min="2" max="2" width="15.140625" customWidth="1"/>
    <col min="4" max="4" width="12.7109375" customWidth="1"/>
    <col min="5" max="5" width="13.28515625" customWidth="1"/>
    <col min="8" max="8" width="20.140625" customWidth="1"/>
  </cols>
  <sheetData>
    <row r="1" spans="1:9" ht="59.25" customHeight="1">
      <c r="D1" s="91" t="s">
        <v>18</v>
      </c>
      <c r="E1" s="91"/>
      <c r="F1" s="26"/>
      <c r="G1" s="26"/>
      <c r="H1" s="26"/>
    </row>
    <row r="2" spans="1:9" ht="18.75">
      <c r="A2" s="90" t="s">
        <v>19</v>
      </c>
      <c r="B2" s="90"/>
      <c r="C2" s="90"/>
      <c r="D2" s="90"/>
      <c r="E2" s="90"/>
      <c r="F2" s="27"/>
      <c r="G2" s="27"/>
      <c r="H2" s="27"/>
    </row>
    <row r="3" spans="1:9" ht="33" customHeight="1">
      <c r="A3" s="89" t="s">
        <v>20</v>
      </c>
      <c r="B3" s="89"/>
      <c r="C3" s="28" t="s">
        <v>21</v>
      </c>
      <c r="D3" s="29" t="s">
        <v>22</v>
      </c>
      <c r="E3" s="29" t="s">
        <v>23</v>
      </c>
    </row>
    <row r="4" spans="1:9" ht="14.25" customHeight="1">
      <c r="A4" s="88" t="s">
        <v>24</v>
      </c>
      <c r="B4" s="88"/>
      <c r="C4" s="30" t="s">
        <v>25</v>
      </c>
      <c r="D4" s="35">
        <f>D16*1.18</f>
        <v>8.0239999999999991</v>
      </c>
      <c r="E4" s="35">
        <f>D16*1.1</f>
        <v>7.48</v>
      </c>
    </row>
    <row r="5" spans="1:9">
      <c r="A5" s="88" t="s">
        <v>28</v>
      </c>
      <c r="B5" s="88"/>
      <c r="C5" s="30" t="s">
        <v>25</v>
      </c>
      <c r="D5" s="35">
        <v>9.5</v>
      </c>
      <c r="E5" s="35">
        <f>D17*1.15</f>
        <v>8.51</v>
      </c>
    </row>
    <row r="6" spans="1:9">
      <c r="A6" s="88" t="s">
        <v>29</v>
      </c>
      <c r="B6" s="88"/>
      <c r="C6" s="30" t="s">
        <v>25</v>
      </c>
      <c r="D6" s="35">
        <v>11.5</v>
      </c>
      <c r="E6" s="35">
        <f t="shared" ref="E6:E9" si="0">D18*1.15</f>
        <v>10.35</v>
      </c>
    </row>
    <row r="7" spans="1:9">
      <c r="A7" s="88" t="s">
        <v>30</v>
      </c>
      <c r="B7" s="88"/>
      <c r="C7" s="30" t="s">
        <v>25</v>
      </c>
      <c r="D7" s="35">
        <v>9</v>
      </c>
      <c r="E7" s="35">
        <f t="shared" si="0"/>
        <v>8.1649999999999991</v>
      </c>
    </row>
    <row r="8" spans="1:9">
      <c r="A8" s="88" t="s">
        <v>31</v>
      </c>
      <c r="B8" s="88"/>
      <c r="C8" s="30" t="s">
        <v>25</v>
      </c>
      <c r="D8" s="35">
        <v>10.5</v>
      </c>
      <c r="E8" s="35">
        <f t="shared" si="0"/>
        <v>9.1999999999999993</v>
      </c>
    </row>
    <row r="9" spans="1:9">
      <c r="A9" s="88" t="s">
        <v>32</v>
      </c>
      <c r="B9" s="88"/>
      <c r="C9" s="30" t="s">
        <v>25</v>
      </c>
      <c r="D9" s="35">
        <v>12</v>
      </c>
      <c r="E9" s="35">
        <f t="shared" si="0"/>
        <v>10.695</v>
      </c>
    </row>
    <row r="11" spans="1:9">
      <c r="A11" s="92" t="s">
        <v>26</v>
      </c>
      <c r="B11" s="92"/>
      <c r="C11" t="s">
        <v>27</v>
      </c>
    </row>
    <row r="14" spans="1:9" ht="18.75">
      <c r="A14" s="90"/>
      <c r="B14" s="90"/>
      <c r="C14" s="90"/>
      <c r="D14" s="90"/>
      <c r="E14" s="90"/>
    </row>
    <row r="15" spans="1:9" ht="30">
      <c r="A15" s="89" t="s">
        <v>20</v>
      </c>
      <c r="B15" s="89"/>
      <c r="C15" s="28" t="s">
        <v>21</v>
      </c>
      <c r="D15" s="29" t="s">
        <v>22</v>
      </c>
      <c r="E15" s="31"/>
    </row>
    <row r="16" spans="1:9">
      <c r="A16" s="88" t="s">
        <v>24</v>
      </c>
      <c r="B16" s="88"/>
      <c r="C16" s="30" t="s">
        <v>25</v>
      </c>
      <c r="D16" s="34">
        <v>6.8</v>
      </c>
      <c r="E16" s="32"/>
      <c r="I16" s="33"/>
    </row>
    <row r="17" spans="1:9">
      <c r="A17" s="88" t="s">
        <v>28</v>
      </c>
      <c r="B17" s="88"/>
      <c r="C17" s="30" t="s">
        <v>25</v>
      </c>
      <c r="D17" s="34">
        <v>7.4</v>
      </c>
      <c r="E17" s="32"/>
      <c r="I17" s="33"/>
    </row>
    <row r="18" spans="1:9">
      <c r="A18" s="88" t="s">
        <v>29</v>
      </c>
      <c r="B18" s="88"/>
      <c r="C18" s="30" t="s">
        <v>25</v>
      </c>
      <c r="D18" s="34">
        <v>9</v>
      </c>
      <c r="E18" s="32"/>
      <c r="I18" s="33"/>
    </row>
    <row r="19" spans="1:9">
      <c r="A19" s="88" t="s">
        <v>30</v>
      </c>
      <c r="B19" s="88"/>
      <c r="C19" s="30" t="s">
        <v>25</v>
      </c>
      <c r="D19" s="34">
        <v>7.1</v>
      </c>
      <c r="E19" s="32"/>
      <c r="I19" s="33"/>
    </row>
    <row r="20" spans="1:9">
      <c r="A20" s="88" t="s">
        <v>31</v>
      </c>
      <c r="B20" s="88"/>
      <c r="C20" s="30" t="s">
        <v>25</v>
      </c>
      <c r="D20" s="34">
        <v>8</v>
      </c>
      <c r="E20" s="32"/>
      <c r="I20" s="33"/>
    </row>
    <row r="21" spans="1:9">
      <c r="A21" s="88" t="s">
        <v>32</v>
      </c>
      <c r="B21" s="88"/>
      <c r="C21" s="30" t="s">
        <v>25</v>
      </c>
      <c r="D21" s="34">
        <v>9.3000000000000007</v>
      </c>
      <c r="E21" s="32"/>
      <c r="I21" s="33"/>
    </row>
  </sheetData>
  <mergeCells count="18">
    <mergeCell ref="A17:B17"/>
    <mergeCell ref="A18:B18"/>
    <mergeCell ref="A19:B19"/>
    <mergeCell ref="A20:B20"/>
    <mergeCell ref="A21:B21"/>
    <mergeCell ref="A2:E2"/>
    <mergeCell ref="D1:E1"/>
    <mergeCell ref="A11:B11"/>
    <mergeCell ref="A14:E14"/>
    <mergeCell ref="A15:B15"/>
    <mergeCell ref="A16:B16"/>
    <mergeCell ref="A3:B3"/>
    <mergeCell ref="A4:B4"/>
    <mergeCell ref="A5:B5"/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13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4" sqref="A4:B9"/>
    </sheetView>
  </sheetViews>
  <sheetFormatPr defaultRowHeight="15"/>
  <cols>
    <col min="2" max="2" width="17" customWidth="1"/>
    <col min="4" max="4" width="11.7109375" customWidth="1"/>
    <col min="5" max="5" width="11.85546875" customWidth="1"/>
  </cols>
  <sheetData>
    <row r="1" spans="1:5" ht="59.25" customHeight="1">
      <c r="D1" s="91" t="s">
        <v>18</v>
      </c>
      <c r="E1" s="91"/>
    </row>
    <row r="2" spans="1:5" ht="23.25" customHeight="1">
      <c r="A2" s="90" t="s">
        <v>19</v>
      </c>
      <c r="B2" s="90"/>
      <c r="C2" s="90"/>
      <c r="D2" s="90"/>
      <c r="E2" s="90"/>
    </row>
    <row r="3" spans="1:5" ht="30">
      <c r="A3" s="89" t="s">
        <v>20</v>
      </c>
      <c r="B3" s="89"/>
      <c r="C3" s="28" t="s">
        <v>21</v>
      </c>
      <c r="D3" s="29" t="s">
        <v>22</v>
      </c>
      <c r="E3" s="29" t="s">
        <v>23</v>
      </c>
    </row>
    <row r="4" spans="1:5">
      <c r="A4" s="88" t="s">
        <v>24</v>
      </c>
      <c r="B4" s="88"/>
      <c r="C4" s="30" t="s">
        <v>25</v>
      </c>
      <c r="D4" s="35">
        <v>8</v>
      </c>
      <c r="E4" s="35">
        <v>7.48</v>
      </c>
    </row>
    <row r="5" spans="1:5">
      <c r="A5" s="88" t="s">
        <v>28</v>
      </c>
      <c r="B5" s="88"/>
      <c r="C5" s="30" t="s">
        <v>25</v>
      </c>
      <c r="D5" s="35">
        <v>9.5</v>
      </c>
      <c r="E5" s="35">
        <v>8.51</v>
      </c>
    </row>
    <row r="6" spans="1:5">
      <c r="A6" s="88" t="s">
        <v>29</v>
      </c>
      <c r="B6" s="88"/>
      <c r="C6" s="30" t="s">
        <v>25</v>
      </c>
      <c r="D6" s="35">
        <v>11.5</v>
      </c>
      <c r="E6" s="35">
        <v>10.35</v>
      </c>
    </row>
    <row r="7" spans="1:5">
      <c r="A7" s="88" t="s">
        <v>30</v>
      </c>
      <c r="B7" s="88"/>
      <c r="C7" s="30" t="s">
        <v>25</v>
      </c>
      <c r="D7" s="35">
        <v>9</v>
      </c>
      <c r="E7" s="35">
        <v>8.1649999999999991</v>
      </c>
    </row>
    <row r="8" spans="1:5">
      <c r="A8" s="88" t="s">
        <v>31</v>
      </c>
      <c r="B8" s="88"/>
      <c r="C8" s="30" t="s">
        <v>25</v>
      </c>
      <c r="D8" s="35">
        <v>10.5</v>
      </c>
      <c r="E8" s="35">
        <v>9.1999999999999993</v>
      </c>
    </row>
    <row r="9" spans="1:5">
      <c r="A9" s="88" t="s">
        <v>32</v>
      </c>
      <c r="B9" s="88"/>
      <c r="C9" s="30" t="s">
        <v>25</v>
      </c>
      <c r="D9" s="35">
        <v>12</v>
      </c>
      <c r="E9" s="35">
        <v>10.695</v>
      </c>
    </row>
    <row r="11" spans="1:5">
      <c r="A11" s="92" t="s">
        <v>26</v>
      </c>
      <c r="B11" s="92"/>
      <c r="C11" t="s">
        <v>27</v>
      </c>
    </row>
  </sheetData>
  <mergeCells count="10">
    <mergeCell ref="A7:B7"/>
    <mergeCell ref="A8:B8"/>
    <mergeCell ref="A9:B9"/>
    <mergeCell ref="A11:B11"/>
    <mergeCell ref="D1:E1"/>
    <mergeCell ref="A2:E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H6" sqref="H6"/>
    </sheetView>
  </sheetViews>
  <sheetFormatPr defaultRowHeight="15"/>
  <cols>
    <col min="2" max="2" width="13.7109375" customWidth="1"/>
  </cols>
  <sheetData>
    <row r="1" spans="1:2" ht="64.5" customHeight="1">
      <c r="A1" s="93" t="s">
        <v>33</v>
      </c>
      <c r="B1" s="94"/>
    </row>
    <row r="2" spans="1:2" ht="67.5" customHeight="1">
      <c r="A2" s="93" t="s">
        <v>36</v>
      </c>
      <c r="B2" s="94"/>
    </row>
    <row r="3" spans="1:2" ht="68.25" customHeight="1">
      <c r="A3" s="93" t="s">
        <v>34</v>
      </c>
      <c r="B3" s="94"/>
    </row>
    <row r="4" spans="1:2" ht="67.5" customHeight="1">
      <c r="A4" s="93" t="s">
        <v>35</v>
      </c>
      <c r="B4" s="94"/>
    </row>
    <row r="5" spans="1:2" ht="69" customHeight="1">
      <c r="A5" s="93" t="s">
        <v>37</v>
      </c>
      <c r="B5" s="94"/>
    </row>
    <row r="6" spans="1:2" ht="67.5" customHeight="1">
      <c r="A6" s="93" t="s">
        <v>38</v>
      </c>
      <c r="B6" s="94"/>
    </row>
  </sheetData>
  <mergeCells count="6">
    <mergeCell ref="A6:B6"/>
    <mergeCell ref="A1:B1"/>
    <mergeCell ref="A2:B2"/>
    <mergeCell ref="A3:B3"/>
    <mergeCell ref="A4:B4"/>
    <mergeCell ref="A5:B5"/>
  </mergeCells>
  <pageMargins left="0.51181102362204722" right="0.70866141732283472" top="0.74803149606299213" bottom="0.74803149606299213" header="0.31496062992125984" footer="0.31496062992125984"/>
  <pageSetup paperSize="9" scale="1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topLeftCell="A4" workbookViewId="0">
      <selection activeCell="L12" sqref="L12"/>
    </sheetView>
  </sheetViews>
  <sheetFormatPr defaultRowHeight="15"/>
  <cols>
    <col min="1" max="1" width="16" customWidth="1"/>
    <col min="2" max="2" width="16.5703125" customWidth="1"/>
    <col min="3" max="3" width="11.28515625" customWidth="1"/>
    <col min="4" max="4" width="11.42578125" customWidth="1"/>
    <col min="5" max="5" width="11.140625" customWidth="1"/>
    <col min="6" max="6" width="10.28515625" customWidth="1"/>
    <col min="7" max="7" width="14.42578125" customWidth="1"/>
    <col min="8" max="8" width="20.7109375" customWidth="1"/>
    <col min="9" max="9" width="17.5703125" customWidth="1"/>
  </cols>
  <sheetData>
    <row r="1" spans="1:9" ht="16.5" customHeight="1" thickTop="1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66" t="s">
        <v>5</v>
      </c>
      <c r="G1" s="68" t="s">
        <v>6</v>
      </c>
      <c r="H1" s="70" t="s">
        <v>7</v>
      </c>
      <c r="I1" s="80" t="s">
        <v>17</v>
      </c>
    </row>
    <row r="2" spans="1:9" ht="21" customHeight="1" thickBot="1">
      <c r="A2" s="95"/>
      <c r="B2" s="81"/>
      <c r="C2" s="81"/>
      <c r="D2" s="81"/>
      <c r="E2" s="81"/>
      <c r="F2" s="67"/>
      <c r="G2" s="69"/>
      <c r="H2" s="71"/>
      <c r="I2" s="84"/>
    </row>
    <row r="3" spans="1:9" ht="20.25" thickTop="1" thickBot="1">
      <c r="A3" s="41">
        <v>80</v>
      </c>
      <c r="B3" s="2">
        <v>16</v>
      </c>
      <c r="C3" s="2">
        <v>1.7</v>
      </c>
      <c r="D3" s="3">
        <v>35000</v>
      </c>
      <c r="E3" s="3">
        <f t="shared" ref="E3:E9" si="0">((A3/1000)*(B3/1000))*C3</f>
        <v>2.176E-3</v>
      </c>
      <c r="F3" s="4">
        <f t="shared" ref="F3:F9" si="1">1/E3</f>
        <v>459.55882352941177</v>
      </c>
      <c r="G3" s="4">
        <v>73</v>
      </c>
      <c r="H3" s="3">
        <f t="shared" ref="H3:H9" si="2">(A3/1000)*C3</f>
        <v>0.13600000000000001</v>
      </c>
      <c r="I3" s="5">
        <f t="shared" ref="I3:I9" si="3">(A3/1000)*C3*F3</f>
        <v>62.500000000000007</v>
      </c>
    </row>
    <row r="4" spans="1:9" ht="19.5" thickBot="1">
      <c r="A4" s="40">
        <v>80</v>
      </c>
      <c r="B4" s="13">
        <v>16</v>
      </c>
      <c r="C4" s="13">
        <v>1.8</v>
      </c>
      <c r="D4" s="3">
        <v>35000</v>
      </c>
      <c r="E4" s="3">
        <f t="shared" si="0"/>
        <v>2.3040000000000001E-3</v>
      </c>
      <c r="F4" s="4">
        <f t="shared" si="1"/>
        <v>434.02777777777777</v>
      </c>
      <c r="G4" s="4">
        <v>77</v>
      </c>
      <c r="H4" s="3">
        <f t="shared" si="2"/>
        <v>0.14400000000000002</v>
      </c>
      <c r="I4" s="5">
        <f t="shared" si="3"/>
        <v>62.500000000000007</v>
      </c>
    </row>
    <row r="5" spans="1:9" ht="19.5" thickBot="1">
      <c r="A5" s="13">
        <v>80</v>
      </c>
      <c r="B5" s="13">
        <v>16</v>
      </c>
      <c r="C5" s="13">
        <v>1.9</v>
      </c>
      <c r="D5" s="3">
        <v>35000</v>
      </c>
      <c r="E5" s="3">
        <f t="shared" si="0"/>
        <v>2.4320000000000001E-3</v>
      </c>
      <c r="F5" s="4">
        <f t="shared" si="1"/>
        <v>411.18421052631578</v>
      </c>
      <c r="G5" s="4">
        <v>82</v>
      </c>
      <c r="H5" s="3">
        <f t="shared" si="2"/>
        <v>0.152</v>
      </c>
      <c r="I5" s="5">
        <f t="shared" si="3"/>
        <v>62.5</v>
      </c>
    </row>
    <row r="6" spans="1:9" ht="19.5" thickBot="1">
      <c r="A6" s="13">
        <v>80</v>
      </c>
      <c r="B6" s="2">
        <v>16</v>
      </c>
      <c r="C6" s="2">
        <v>2</v>
      </c>
      <c r="D6" s="3">
        <v>35000</v>
      </c>
      <c r="E6" s="3">
        <f t="shared" si="0"/>
        <v>2.5600000000000002E-3</v>
      </c>
      <c r="F6" s="4">
        <f t="shared" si="1"/>
        <v>390.62499999999994</v>
      </c>
      <c r="G6" s="4">
        <v>86</v>
      </c>
      <c r="H6" s="3">
        <f t="shared" si="2"/>
        <v>0.16</v>
      </c>
      <c r="I6" s="5">
        <f t="shared" si="3"/>
        <v>62.499999999999993</v>
      </c>
    </row>
    <row r="7" spans="1:9" ht="19.5" thickBot="1">
      <c r="A7" s="13">
        <v>80</v>
      </c>
      <c r="B7" s="2">
        <v>16</v>
      </c>
      <c r="C7" s="2">
        <v>2.1</v>
      </c>
      <c r="D7" s="3">
        <v>35000</v>
      </c>
      <c r="E7" s="3">
        <f t="shared" si="0"/>
        <v>2.6880000000000003E-3</v>
      </c>
      <c r="F7" s="4">
        <f t="shared" si="1"/>
        <v>372.02380952380946</v>
      </c>
      <c r="G7" s="4">
        <v>90</v>
      </c>
      <c r="H7" s="3">
        <f t="shared" si="2"/>
        <v>0.16800000000000001</v>
      </c>
      <c r="I7" s="5">
        <f t="shared" si="3"/>
        <v>62.499999999999993</v>
      </c>
    </row>
    <row r="8" spans="1:9" ht="19.5" thickBot="1">
      <c r="A8" s="13">
        <v>80</v>
      </c>
      <c r="B8" s="2">
        <v>16</v>
      </c>
      <c r="C8" s="2">
        <v>2.2000000000000002</v>
      </c>
      <c r="D8" s="3">
        <v>35000</v>
      </c>
      <c r="E8" s="3">
        <f t="shared" si="0"/>
        <v>2.8160000000000004E-3</v>
      </c>
      <c r="F8" s="4">
        <f t="shared" si="1"/>
        <v>355.11363636363632</v>
      </c>
      <c r="G8" s="4">
        <v>95</v>
      </c>
      <c r="H8" s="3">
        <f t="shared" si="2"/>
        <v>0.17600000000000002</v>
      </c>
      <c r="I8" s="5">
        <f t="shared" si="3"/>
        <v>62.5</v>
      </c>
    </row>
    <row r="9" spans="1:9" ht="19.5" thickBot="1">
      <c r="A9" s="13">
        <v>80</v>
      </c>
      <c r="B9" s="2">
        <v>16</v>
      </c>
      <c r="C9" s="2">
        <v>2.2999999999999998</v>
      </c>
      <c r="D9" s="3">
        <v>35000</v>
      </c>
      <c r="E9" s="3">
        <f t="shared" si="0"/>
        <v>2.944E-3</v>
      </c>
      <c r="F9" s="4">
        <f t="shared" si="1"/>
        <v>339.67391304347825</v>
      </c>
      <c r="G9" s="4">
        <v>99</v>
      </c>
      <c r="H9" s="3">
        <f t="shared" si="2"/>
        <v>0.184</v>
      </c>
      <c r="I9" s="5">
        <f t="shared" si="3"/>
        <v>62.5</v>
      </c>
    </row>
    <row r="10" spans="1:9" ht="19.5" thickBot="1">
      <c r="A10" s="13">
        <v>80</v>
      </c>
      <c r="B10" s="2">
        <v>16</v>
      </c>
      <c r="C10" s="2">
        <v>2.4</v>
      </c>
      <c r="D10" s="3">
        <v>35000</v>
      </c>
      <c r="E10" s="3">
        <f t="shared" ref="E10:E16" si="4">((A10/1000)*(B10/1000))*C10</f>
        <v>3.0720000000000001E-3</v>
      </c>
      <c r="F10" s="4">
        <f t="shared" ref="F10:F16" si="5">1/E10</f>
        <v>325.52083333333331</v>
      </c>
      <c r="G10" s="4">
        <v>103</v>
      </c>
      <c r="H10" s="3">
        <f t="shared" ref="H10:H16" si="6">(A10/1000)*C10</f>
        <v>0.192</v>
      </c>
      <c r="I10" s="5">
        <f t="shared" ref="I10:I16" si="7">(A10/1000)*C10*F10</f>
        <v>62.5</v>
      </c>
    </row>
    <row r="11" spans="1:9" ht="19.5" thickBot="1">
      <c r="A11" s="13">
        <v>80</v>
      </c>
      <c r="B11" s="2">
        <v>16</v>
      </c>
      <c r="C11" s="2">
        <v>2.5</v>
      </c>
      <c r="D11" s="3">
        <v>35000</v>
      </c>
      <c r="E11" s="3">
        <f t="shared" si="4"/>
        <v>3.2000000000000002E-3</v>
      </c>
      <c r="F11" s="4">
        <f t="shared" si="5"/>
        <v>312.5</v>
      </c>
      <c r="G11" s="4">
        <v>108</v>
      </c>
      <c r="H11" s="3">
        <f t="shared" si="6"/>
        <v>0.2</v>
      </c>
      <c r="I11" s="5">
        <f t="shared" si="7"/>
        <v>62.5</v>
      </c>
    </row>
    <row r="12" spans="1:9" ht="19.5" thickBot="1">
      <c r="A12" s="13">
        <v>80</v>
      </c>
      <c r="B12" s="2">
        <v>16</v>
      </c>
      <c r="C12" s="2">
        <v>2.6</v>
      </c>
      <c r="D12" s="3">
        <v>35000</v>
      </c>
      <c r="E12" s="3">
        <f t="shared" si="4"/>
        <v>3.3280000000000002E-3</v>
      </c>
      <c r="F12" s="4">
        <f t="shared" si="5"/>
        <v>300.48076923076923</v>
      </c>
      <c r="G12" s="4">
        <v>112</v>
      </c>
      <c r="H12" s="3">
        <f t="shared" si="6"/>
        <v>0.20800000000000002</v>
      </c>
      <c r="I12" s="5">
        <f t="shared" si="7"/>
        <v>62.500000000000007</v>
      </c>
    </row>
    <row r="13" spans="1:9" ht="19.5" thickBot="1">
      <c r="A13" s="13">
        <v>80</v>
      </c>
      <c r="B13" s="2">
        <v>16</v>
      </c>
      <c r="C13" s="2">
        <v>2.7</v>
      </c>
      <c r="D13" s="3">
        <v>35000</v>
      </c>
      <c r="E13" s="3">
        <f t="shared" si="4"/>
        <v>3.4560000000000003E-3</v>
      </c>
      <c r="F13" s="4">
        <f t="shared" si="5"/>
        <v>289.35185185185185</v>
      </c>
      <c r="G13" s="4">
        <v>116</v>
      </c>
      <c r="H13" s="3">
        <f t="shared" si="6"/>
        <v>0.21600000000000003</v>
      </c>
      <c r="I13" s="5">
        <f t="shared" si="7"/>
        <v>62.500000000000007</v>
      </c>
    </row>
    <row r="14" spans="1:9" ht="19.5" thickBot="1">
      <c r="A14" s="13">
        <v>80</v>
      </c>
      <c r="B14" s="2">
        <v>16</v>
      </c>
      <c r="C14" s="2">
        <v>2.8</v>
      </c>
      <c r="D14" s="3">
        <v>35000</v>
      </c>
      <c r="E14" s="3">
        <f t="shared" si="4"/>
        <v>3.5839999999999999E-3</v>
      </c>
      <c r="F14" s="4">
        <f t="shared" si="5"/>
        <v>279.01785714285717</v>
      </c>
      <c r="G14" s="4">
        <v>120</v>
      </c>
      <c r="H14" s="3">
        <f t="shared" si="6"/>
        <v>0.22399999999999998</v>
      </c>
      <c r="I14" s="5">
        <f t="shared" si="7"/>
        <v>62.5</v>
      </c>
    </row>
    <row r="15" spans="1:9" ht="19.5" thickBot="1">
      <c r="A15" s="13">
        <v>80</v>
      </c>
      <c r="B15" s="2">
        <v>16</v>
      </c>
      <c r="C15" s="2">
        <v>2.9</v>
      </c>
      <c r="D15" s="3">
        <v>35000</v>
      </c>
      <c r="E15" s="3">
        <f t="shared" si="4"/>
        <v>3.712E-3</v>
      </c>
      <c r="F15" s="4">
        <f t="shared" si="5"/>
        <v>269.39655172413791</v>
      </c>
      <c r="G15" s="4">
        <v>125</v>
      </c>
      <c r="H15" s="3">
        <f t="shared" si="6"/>
        <v>0.23199999999999998</v>
      </c>
      <c r="I15" s="5">
        <f t="shared" si="7"/>
        <v>62.499999999999993</v>
      </c>
    </row>
    <row r="16" spans="1:9" ht="19.5" thickBot="1">
      <c r="A16" s="13">
        <v>80</v>
      </c>
      <c r="B16" s="14">
        <v>16</v>
      </c>
      <c r="C16" s="15">
        <v>3</v>
      </c>
      <c r="D16" s="3">
        <v>35000</v>
      </c>
      <c r="E16" s="3">
        <f t="shared" si="4"/>
        <v>3.8400000000000005E-3</v>
      </c>
      <c r="F16" s="9">
        <f t="shared" si="5"/>
        <v>260.41666666666663</v>
      </c>
      <c r="G16" s="4">
        <v>129</v>
      </c>
      <c r="H16" s="11">
        <f t="shared" si="6"/>
        <v>0.24</v>
      </c>
      <c r="I16" s="5">
        <f t="shared" si="7"/>
        <v>62.499999999999986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User</cp:lastModifiedBy>
  <cp:lastPrinted>2015-12-11T07:07:54Z</cp:lastPrinted>
  <dcterms:created xsi:type="dcterms:W3CDTF">2011-03-28T06:10:12Z</dcterms:created>
  <dcterms:modified xsi:type="dcterms:W3CDTF">2015-12-11T07:07:56Z</dcterms:modified>
</cp:coreProperties>
</file>